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ahwärme" sheetId="1" r:id="rId4"/>
  </sheets>
</workbook>
</file>

<file path=xl/sharedStrings.xml><?xml version="1.0" encoding="utf-8"?>
<sst xmlns="http://schemas.openxmlformats.org/spreadsheetml/2006/main" uniqueCount="26">
  <si>
    <t>Entwurf</t>
  </si>
  <si>
    <t>Förderungsrechner für private Förderwerber  - "Neubau"</t>
  </si>
  <si>
    <t>Bitte orange  Felder eingeben (als Nettobeträge)</t>
  </si>
  <si>
    <t>Rechenfelder (bitte hier nichts eingeben)</t>
  </si>
  <si>
    <t xml:space="preserve">Ergebnisfelder (bitte hier nichts eingeben) </t>
  </si>
  <si>
    <t>Variante1 :  über Sanierungsförderung (Einkommensunabhängig)</t>
  </si>
  <si>
    <t>Position</t>
  </si>
  <si>
    <t xml:space="preserve">  Kosten Netto [EUR] </t>
  </si>
  <si>
    <t xml:space="preserve">  Kosten Brutto  [EUR] </t>
  </si>
  <si>
    <t>Förderung Wohnbau-förderung</t>
  </si>
  <si>
    <t>Förderung KPC - Raus aus Öl</t>
  </si>
  <si>
    <t>Anschlusskosten Wärmelieferant (Anschlussgebühr, Baukostenbeitrag)</t>
  </si>
  <si>
    <t>Hydraulik (Einbindung in Heizsystem, Leitungen, Isolierung, Pumpen, Ventile)</t>
  </si>
  <si>
    <t>Hydraulik (Warmwasserbereitung/Boiler-Fördersatz Land 25%. Bund 35%)</t>
  </si>
  <si>
    <t>Elektroarbeiten</t>
  </si>
  <si>
    <t>Planungskosten, Energieausweis, Energieberatung (max 10% der förderbaren Kosten)</t>
  </si>
  <si>
    <t>weitere förderbare Positionen im EIGENTUM des Förderwerberts (Übergabestationen, Anschlussleitungen, etc.)</t>
  </si>
  <si>
    <t xml:space="preserve">Summe </t>
  </si>
  <si>
    <t>Ergebnis Förderung (inkl. Deckelung Förderung KPC bis max. 5.000 EUR)</t>
  </si>
  <si>
    <t>Förderung Land Tirol - Wohnbauförderung</t>
  </si>
  <si>
    <t>EUR</t>
  </si>
  <si>
    <t>Gesamtfördersatz</t>
  </si>
  <si>
    <t>Prozent</t>
  </si>
  <si>
    <t>Variante 2:  über Punktesystem (nur Anteil Heizung in Beurteilung berücksichtigt)</t>
  </si>
  <si>
    <t>Anzahl Personen</t>
  </si>
  <si>
    <t>Förderhöhe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</si>
</sst>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  &quot;;&quot;-&quot;* #,##0.00&quot;   &quot;;&quot; &quot;* &quot;-&quot;??&quot;   &quot;"/>
    <numFmt numFmtId="60" formatCode="&quot; &quot;* #,##0&quot;   &quot;;&quot;-&quot;* #,##0&quot;   &quot;;&quot; &quot;* &quot;-&quot;??&quot;   &quot;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9"/>
      <name val="Calibri"/>
    </font>
    <font>
      <b val="1"/>
      <sz val="18"/>
      <color indexed="8"/>
      <name val="Calibri"/>
    </font>
    <font>
      <b val="1"/>
      <sz val="11"/>
      <color indexed="8"/>
      <name val="Calibri"/>
    </font>
    <font>
      <b val="1"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4" fillId="2" borderId="4" applyNumberFormat="0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3" borderId="6" applyNumberFormat="0" applyFont="1" applyFill="1" applyBorder="1" applyAlignment="1" applyProtection="0">
      <alignment vertical="bottom" wrapText="1"/>
    </xf>
    <xf numFmtId="0" fontId="4" fillId="3" borderId="2" applyNumberFormat="0" applyFont="1" applyFill="1" applyBorder="1" applyAlignment="1" applyProtection="0">
      <alignment vertical="bottom" wrapText="1"/>
    </xf>
    <xf numFmtId="0" fontId="4" borderId="7" applyNumberFormat="0" applyFont="1" applyFill="0" applyBorder="1" applyAlignment="1" applyProtection="0">
      <alignment horizontal="center" vertical="bottom"/>
    </xf>
    <xf numFmtId="0" fontId="4" borderId="8" applyNumberFormat="0" applyFont="1" applyFill="0" applyBorder="1" applyAlignment="1" applyProtection="0">
      <alignment horizontal="center" vertical="bottom"/>
    </xf>
    <xf numFmtId="0" fontId="4" borderId="2" applyNumberFormat="0" applyFont="1" applyFill="0" applyBorder="1" applyAlignment="1" applyProtection="0">
      <alignment horizontal="center" vertical="bottom"/>
    </xf>
    <xf numFmtId="49" fontId="5" fillId="4" borderId="9" applyNumberFormat="1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5" borderId="9" applyNumberFormat="1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vertical="bottom"/>
    </xf>
    <xf numFmtId="59" fontId="5" borderId="11" applyNumberFormat="1" applyFont="1" applyFill="0" applyBorder="1" applyAlignment="1" applyProtection="0">
      <alignment vertical="bottom"/>
    </xf>
    <xf numFmtId="0" fontId="5" borderId="2" applyNumberFormat="0" applyFont="1" applyFill="0" applyBorder="1" applyAlignment="1" applyProtection="0">
      <alignment vertical="bottom"/>
    </xf>
    <xf numFmtId="0" fontId="5" borderId="10" applyNumberFormat="0" applyFont="1" applyFill="0" applyBorder="1" applyAlignment="1" applyProtection="0">
      <alignment vertical="bottom"/>
    </xf>
    <xf numFmtId="59" fontId="5" borderId="12" applyNumberFormat="1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5" fillId="5" borderId="14" applyNumberFormat="1" applyFont="1" applyFill="1" applyBorder="1" applyAlignment="1" applyProtection="0">
      <alignment horizontal="center" vertical="bottom"/>
    </xf>
    <xf numFmtId="0" fontId="5" fillId="5" borderId="15" applyNumberFormat="1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49" fontId="5" fillId="3" borderId="16" applyNumberFormat="1" applyFont="1" applyFill="1" applyBorder="1" applyAlignment="1" applyProtection="0">
      <alignment vertical="center"/>
    </xf>
    <xf numFmtId="49" fontId="5" fillId="4" borderId="17" applyNumberFormat="1" applyFont="1" applyFill="1" applyBorder="1" applyAlignment="1" applyProtection="0">
      <alignment horizontal="center" vertical="center" wrapText="1"/>
    </xf>
    <xf numFmtId="49" fontId="5" fillId="5" borderId="18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49" fontId="0" borderId="19" applyNumberFormat="1" applyFont="1" applyFill="0" applyBorder="1" applyAlignment="1" applyProtection="0">
      <alignment vertical="bottom"/>
    </xf>
    <xf numFmtId="59" fontId="0" fillId="4" borderId="20" applyNumberFormat="1" applyFont="1" applyFill="1" applyBorder="1" applyAlignment="1" applyProtection="0">
      <alignment vertical="bottom"/>
    </xf>
    <xf numFmtId="59" fontId="0" fillId="5" borderId="21" applyNumberFormat="1" applyFont="1" applyFill="1" applyBorder="1" applyAlignment="1" applyProtection="0">
      <alignment vertical="bottom"/>
    </xf>
    <xf numFmtId="59" fontId="0" fillId="5" borderId="20" applyNumberFormat="1" applyFont="1" applyFill="1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49" fontId="0" borderId="22" applyNumberFormat="1" applyFont="1" applyFill="0" applyBorder="1" applyAlignment="1" applyProtection="0">
      <alignment vertical="bottom"/>
    </xf>
    <xf numFmtId="59" fontId="0" fillId="4" borderId="23" applyNumberFormat="1" applyFont="1" applyFill="1" applyBorder="1" applyAlignment="1" applyProtection="0">
      <alignment vertical="bottom"/>
    </xf>
    <xf numFmtId="59" fontId="0" fillId="5" borderId="24" applyNumberFormat="1" applyFont="1" applyFill="1" applyBorder="1" applyAlignment="1" applyProtection="0">
      <alignment vertical="bottom"/>
    </xf>
    <xf numFmtId="59" fontId="0" fillId="5" borderId="23" applyNumberFormat="1" applyFont="1" applyFill="1" applyBorder="1" applyAlignment="1" applyProtection="0">
      <alignment vertical="bottom"/>
    </xf>
    <xf numFmtId="49" fontId="5" borderId="25" applyNumberFormat="1" applyFont="1" applyFill="0" applyBorder="1" applyAlignment="1" applyProtection="0">
      <alignment vertical="bottom"/>
    </xf>
    <xf numFmtId="59" fontId="5" fillId="5" borderId="14" applyNumberFormat="1" applyFont="1" applyFill="1" applyBorder="1" applyAlignment="1" applyProtection="0">
      <alignment vertical="bottom"/>
    </xf>
    <xf numFmtId="59" fontId="5" fillId="5" borderId="15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49" fontId="6" borderId="26" applyNumberFormat="1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5" borderId="27" applyNumberFormat="1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59" fontId="5" fillId="2" borderId="17" applyNumberFormat="1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49" fontId="5" borderId="29" applyNumberFormat="1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9" fontId="5" fillId="2" borderId="23" applyNumberFormat="1" applyFont="1" applyFill="1" applyBorder="1" applyAlignment="1" applyProtection="0">
      <alignment horizontal="center" vertical="bottom"/>
    </xf>
    <xf numFmtId="49" fontId="5" fillId="2" borderId="24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5" fillId="2" borderId="25" applyNumberFormat="1" applyFont="1" applyFill="1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49" fontId="0" borderId="16" applyNumberFormat="1" applyFont="1" applyFill="0" applyBorder="1" applyAlignment="1" applyProtection="0">
      <alignment vertical="bottom"/>
    </xf>
    <xf numFmtId="60" fontId="0" fillId="4" borderId="25" applyNumberFormat="1" applyFont="1" applyFill="1" applyBorder="1" applyAlignment="1" applyProtection="0">
      <alignment vertical="bottom"/>
    </xf>
    <xf numFmtId="60" fontId="5" fillId="2" borderId="2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aaaaa"/>
      <rgbColor rgb="ffc2d69b"/>
      <rgbColor rgb="ffffffff"/>
      <rgbColor rgb="fffabf8f"/>
      <rgbColor rgb="ffb8cce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271383</xdr:colOff>
      <xdr:row>1</xdr:row>
      <xdr:rowOff>168430</xdr:rowOff>
    </xdr:from>
    <xdr:to>
      <xdr:col>4</xdr:col>
      <xdr:colOff>1248973</xdr:colOff>
      <xdr:row>6</xdr:row>
      <xdr:rowOff>107794</xdr:rowOff>
    </xdr:to>
    <xdr:pic>
      <xdr:nvPicPr>
        <xdr:cNvPr id="2" name="biowa_rme_tirol_rgb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1866483" y="368455"/>
          <a:ext cx="977591" cy="9775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28"/>
  <sheetViews>
    <sheetView workbookViewId="0" showGridLines="0" defaultGridColor="1"/>
  </sheetViews>
  <sheetFormatPr defaultColWidth="10.8333" defaultRowHeight="15" customHeight="1" outlineLevelRow="0" outlineLevelCol="0"/>
  <cols>
    <col min="1" max="1" width="99.5" style="1" customWidth="1"/>
    <col min="2" max="2" width="15.8516" style="1" customWidth="1"/>
    <col min="3" max="3" width="21.6719" style="1" customWidth="1"/>
    <col min="4" max="4" width="15.1719" style="1" customWidth="1"/>
    <col min="5" max="5" width="19.6719" style="1" customWidth="1"/>
    <col min="6" max="6" width="10.8516" style="1" customWidth="1"/>
    <col min="7" max="16384" width="10.8516" style="1" customWidth="1"/>
  </cols>
  <sheetData>
    <row r="1" ht="15.75" customHeight="1">
      <c r="A1" t="s" s="2">
        <v>0</v>
      </c>
      <c r="B1" s="3"/>
      <c r="C1" s="3"/>
      <c r="D1" s="4"/>
      <c r="E1" s="4"/>
      <c r="F1" s="4"/>
    </row>
    <row r="2" ht="24" customHeight="1">
      <c r="A2" t="s" s="5">
        <v>1</v>
      </c>
      <c r="B2" s="6"/>
      <c r="C2" s="7"/>
      <c r="D2" s="8"/>
      <c r="E2" s="9"/>
      <c r="F2" s="4"/>
    </row>
    <row r="3" ht="12.75" customHeight="1">
      <c r="A3" s="10"/>
      <c r="B3" s="11"/>
      <c r="C3" s="11"/>
      <c r="D3" s="12"/>
      <c r="E3" s="12"/>
      <c r="F3" s="4"/>
    </row>
    <row r="4" ht="15" customHeight="1">
      <c r="A4" t="s" s="13">
        <v>2</v>
      </c>
      <c r="B4" s="14"/>
      <c r="C4" s="4"/>
      <c r="D4" s="4"/>
      <c r="E4" s="4"/>
      <c r="F4" s="4"/>
    </row>
    <row r="5" ht="15" customHeight="1">
      <c r="A5" t="s" s="15">
        <v>3</v>
      </c>
      <c r="B5" s="14"/>
      <c r="C5" s="4"/>
      <c r="D5" s="4"/>
      <c r="E5" s="4"/>
      <c r="F5" s="4"/>
    </row>
    <row r="6" ht="15" customHeight="1">
      <c r="A6" t="s" s="16">
        <v>4</v>
      </c>
      <c r="B6" s="14"/>
      <c r="C6" s="4"/>
      <c r="D6" s="4"/>
      <c r="E6" s="4"/>
      <c r="F6" s="4"/>
    </row>
    <row r="7" ht="15" customHeight="1">
      <c r="A7" s="17"/>
      <c r="B7" s="18"/>
      <c r="C7" s="18"/>
      <c r="D7" s="4"/>
      <c r="E7" s="4"/>
      <c r="F7" s="4"/>
    </row>
    <row r="8" ht="15" customHeight="1">
      <c r="A8" t="s" s="16">
        <v>5</v>
      </c>
      <c r="B8" s="19"/>
      <c r="C8" s="18"/>
      <c r="D8" s="4"/>
      <c r="E8" s="4"/>
      <c r="F8" s="4"/>
    </row>
    <row r="9" ht="15.75" customHeight="1">
      <c r="A9" s="20"/>
      <c r="B9" s="4"/>
      <c r="C9" s="4"/>
      <c r="D9" s="3"/>
      <c r="E9" s="3"/>
      <c r="F9" s="4"/>
    </row>
    <row r="10" ht="15.75" customHeight="1">
      <c r="A10" s="3"/>
      <c r="B10" s="3"/>
      <c r="C10" s="21"/>
      <c r="D10" s="22">
        <v>0.3</v>
      </c>
      <c r="E10" s="23">
        <v>0</v>
      </c>
      <c r="F10" s="24"/>
    </row>
    <row r="11" ht="45.75" customHeight="1">
      <c r="A11" t="s" s="25">
        <v>6</v>
      </c>
      <c r="B11" t="s" s="26">
        <v>7</v>
      </c>
      <c r="C11" t="s" s="27">
        <v>8</v>
      </c>
      <c r="D11" t="s" s="28">
        <v>9</v>
      </c>
      <c r="E11" t="s" s="27">
        <v>10</v>
      </c>
      <c r="F11" s="24"/>
    </row>
    <row r="12" ht="15" customHeight="1">
      <c r="A12" t="s" s="29">
        <v>11</v>
      </c>
      <c r="B12" s="30">
        <v>11096.56</v>
      </c>
      <c r="C12" s="31">
        <f>B12*1.2</f>
        <v>13315.872</v>
      </c>
      <c r="D12" s="32">
        <f>C12*$D$10</f>
        <v>3994.7616</v>
      </c>
      <c r="E12" s="31">
        <f>C12*$E$10</f>
        <v>0</v>
      </c>
      <c r="F12" s="24"/>
    </row>
    <row r="13" ht="15" customHeight="1">
      <c r="A13" t="s" s="29">
        <v>12</v>
      </c>
      <c r="B13" s="30">
        <v>1500</v>
      </c>
      <c r="C13" s="31">
        <f>B13*1.2</f>
        <v>1800</v>
      </c>
      <c r="D13" s="32">
        <f>C13*$D$10</f>
        <v>540</v>
      </c>
      <c r="E13" s="31">
        <f>C13*$E$10</f>
        <v>0</v>
      </c>
      <c r="F13" s="24"/>
    </row>
    <row r="14" ht="15" customHeight="1">
      <c r="A14" t="s" s="29">
        <v>13</v>
      </c>
      <c r="B14" s="30">
        <v>1700</v>
      </c>
      <c r="C14" s="31">
        <f>B14*1.2</f>
        <v>2040</v>
      </c>
      <c r="D14" s="32">
        <f>C14*0.25</f>
        <v>510</v>
      </c>
      <c r="E14" s="31">
        <f>C14*$E$10</f>
        <v>0</v>
      </c>
      <c r="F14" s="24"/>
    </row>
    <row r="15" ht="15" customHeight="1">
      <c r="A15" t="s" s="29">
        <v>14</v>
      </c>
      <c r="B15" s="30">
        <v>300</v>
      </c>
      <c r="C15" s="31">
        <f>B15*1.2</f>
        <v>360</v>
      </c>
      <c r="D15" s="32">
        <f>C15*$D$10</f>
        <v>108</v>
      </c>
      <c r="E15" s="31">
        <f>C15*$E$10</f>
        <v>0</v>
      </c>
      <c r="F15" s="24"/>
    </row>
    <row r="16" ht="15" customHeight="1">
      <c r="A16" t="s" s="29">
        <v>15</v>
      </c>
      <c r="B16" s="30">
        <v>100</v>
      </c>
      <c r="C16" s="31">
        <f>B16*1.2</f>
        <v>120</v>
      </c>
      <c r="D16" s="32">
        <f>C16*$D$10</f>
        <v>36</v>
      </c>
      <c r="E16" s="31">
        <f>C16*$E$10</f>
        <v>0</v>
      </c>
      <c r="F16" s="33"/>
    </row>
    <row r="17" ht="15.75" customHeight="1">
      <c r="A17" t="s" s="34">
        <v>16</v>
      </c>
      <c r="B17" s="35"/>
      <c r="C17" s="36">
        <f>B17*1.2</f>
        <v>0</v>
      </c>
      <c r="D17" s="37">
        <f>C17*$D$10</f>
        <v>0</v>
      </c>
      <c r="E17" s="36">
        <f>C17*$E$10</f>
        <v>0</v>
      </c>
      <c r="F17" s="24"/>
    </row>
    <row r="18" ht="15.75" customHeight="1">
      <c r="A18" t="s" s="38">
        <v>17</v>
      </c>
      <c r="B18" s="39">
        <f>SUM(B12:B17)</f>
        <v>14696.56</v>
      </c>
      <c r="C18" s="40">
        <f>SUM(C12:C17)</f>
        <v>17635.872</v>
      </c>
      <c r="D18" s="39">
        <f>SUM(D12:D17)</f>
        <v>5188.7616</v>
      </c>
      <c r="E18" s="40">
        <f>SUM(E12:E17)</f>
        <v>0</v>
      </c>
      <c r="F18" s="24"/>
    </row>
    <row r="19" ht="15" customHeight="1">
      <c r="A19" s="41"/>
      <c r="B19" s="42"/>
      <c r="C19" s="42"/>
      <c r="D19" s="42"/>
      <c r="E19" s="42"/>
      <c r="F19" s="4"/>
    </row>
    <row r="20" ht="19.5" customHeight="1">
      <c r="A20" t="s" s="43">
        <v>18</v>
      </c>
      <c r="B20" s="44"/>
      <c r="C20" s="3"/>
      <c r="D20" s="3"/>
      <c r="E20" s="4"/>
      <c r="F20" s="4"/>
    </row>
    <row r="21" ht="15" customHeight="1">
      <c r="A21" t="s" s="45">
        <v>19</v>
      </c>
      <c r="B21" s="46"/>
      <c r="C21" s="47">
        <f>D18</f>
        <v>5188.7616</v>
      </c>
      <c r="D21" t="s" s="48">
        <v>20</v>
      </c>
      <c r="E21" s="24"/>
      <c r="F21" s="4"/>
    </row>
    <row r="22" ht="15.75" customHeight="1">
      <c r="A22" t="s" s="49">
        <v>21</v>
      </c>
      <c r="B22" s="50"/>
      <c r="C22" s="51">
        <f>C21/C18</f>
        <v>0.294216333618207</v>
      </c>
      <c r="D22" t="s" s="52">
        <v>22</v>
      </c>
      <c r="E22" s="24"/>
      <c r="F22" s="4"/>
    </row>
    <row r="23" ht="15" customHeight="1">
      <c r="A23" s="53"/>
      <c r="B23" s="53"/>
      <c r="C23" s="41"/>
      <c r="D23" s="41"/>
      <c r="E23" s="4"/>
      <c r="F23" s="4"/>
    </row>
    <row r="24" ht="15.75" customHeight="1">
      <c r="A24" s="3"/>
      <c r="B24" s="4"/>
      <c r="C24" s="4"/>
      <c r="D24" s="4"/>
      <c r="E24" s="4"/>
      <c r="F24" s="4"/>
    </row>
    <row r="25" ht="15.75" customHeight="1">
      <c r="A25" t="s" s="54">
        <v>23</v>
      </c>
      <c r="B25" s="24"/>
      <c r="C25" s="4"/>
      <c r="D25" s="4"/>
      <c r="E25" s="4"/>
      <c r="F25" s="4"/>
    </row>
    <row r="26" ht="15.75" customHeight="1">
      <c r="A26" s="55"/>
      <c r="B26" s="3"/>
      <c r="C26" s="3"/>
      <c r="D26" s="3"/>
      <c r="E26" s="4"/>
      <c r="F26" s="4"/>
    </row>
    <row r="27" ht="15.75" customHeight="1">
      <c r="A27" t="s" s="56">
        <v>24</v>
      </c>
      <c r="B27" s="57">
        <v>2</v>
      </c>
      <c r="C27" s="47">
        <f>B28*12</f>
        <v>1020</v>
      </c>
      <c r="D27" t="s" s="48">
        <v>20</v>
      </c>
      <c r="E27" s="24"/>
      <c r="F27" s="4"/>
    </row>
    <row r="28" ht="15.75" customHeight="1">
      <c r="A28" t="s" s="34">
        <v>25</v>
      </c>
      <c r="B28" s="58">
        <f>IF(B27&lt;=2,85,IF(B27&lt;=3,95,110))</f>
        <v>85</v>
      </c>
      <c r="C28" s="51">
        <f>C27/C18</f>
        <v>0.0578366638179275</v>
      </c>
      <c r="D28" t="s" s="52">
        <v>22</v>
      </c>
      <c r="E28" s="24"/>
      <c r="F28" s="4"/>
    </row>
  </sheetData>
  <mergeCells count="1">
    <mergeCell ref="A2:C2"/>
  </mergeCells>
  <pageMargins left="0.708661" right="0.708661" top="0.787402" bottom="0.787402" header="0.314961" footer="0.314961"/>
  <pageSetup firstPageNumber="1" fitToHeight="1" fitToWidth="1" scale="79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